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<sst xmlns="http://schemas.openxmlformats.org/spreadsheetml/2006/main" count="100" uniqueCount="83">
  <si>
    <t>Приложение 2.</t>
  </si>
  <si>
    <t>(наименование муниципального образовательного учреждения)</t>
  </si>
  <si>
    <t>Наименование показателя</t>
  </si>
  <si>
    <t xml:space="preserve">Коды бюджетной классификации Российской Федерации  </t>
  </si>
  <si>
    <t>Сумма на год, руб</t>
  </si>
  <si>
    <t>в том числе по месяцам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</si>
  <si>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</si>
  <si>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</si>
  <si>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</si>
  <si>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</si>
  <si>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</si>
  <si>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</si>
  <si>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</si>
  <si>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</si>
  <si>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</si>
  <si>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</si>
  <si>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</si>
  <si>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</si>
  <si>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года *</t>
  </si>
  <si>
    <t>х</t>
  </si>
  <si>
    <t>в том числе</t>
  </si>
  <si>
    <t>по платным образовательным услугам</t>
  </si>
  <si>
    <t>по иным платным услугам</t>
  </si>
  <si>
    <t>по родительской плате</t>
  </si>
  <si>
    <t>по добровольным пожертвованиям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</si>
  <si>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в части доходов от оказания услуг муниципальными учреждениями</t>
  </si>
  <si>
    <t>1.13.03.040.04.0444.130</t>
  </si>
  <si>
    <t xml:space="preserve">Итого доходов </t>
  </si>
  <si>
    <t>Обеспечение деятельности подведомственных учреждений (за счет доходов от платных услуг),  ВСЕГО РАСХОДОВ</t>
  </si>
  <si>
    <t>РАСХОДЫ</t>
  </si>
  <si>
    <t>Оплата труда и начисления на выплаты по оплате труда</t>
  </si>
  <si>
    <t>Расходы по заработной плате</t>
  </si>
  <si>
    <t>Единый социальный налог</t>
  </si>
  <si>
    <t>Услуги связи</t>
  </si>
  <si>
    <t>Оплата услуг телефонной связи, в том числе абонентская и повременная оплата</t>
  </si>
  <si>
    <t>Пользование глобальной сетью Интернет, радиоточкой</t>
  </si>
  <si>
    <t>Транспортные услуги</t>
  </si>
  <si>
    <t>Оплата проезда к месту служебной командировки</t>
  </si>
  <si>
    <t>Обеспечение должностных лиц проездными документами в служебных целях на все виды общественного транспорта</t>
  </si>
  <si>
    <t>Другие аналогичные расходы</t>
  </si>
  <si>
    <t>Работы, услуги по содержанию имущества</t>
  </si>
  <si>
    <t>Вывоз снега, мусора и твердых бытовых отходов</t>
  </si>
  <si>
    <t>Дератизация, дезинфекция и дезинсекция</t>
  </si>
  <si>
    <t>Текущий ремонт зданий, сооружений, помещений</t>
  </si>
  <si>
    <t>Текущий ремонт машин и оборудования, инвентаря</t>
  </si>
  <si>
    <t>Техническое обслуживание охранной сигнализации, систем допуска в помещение (КТС)</t>
  </si>
  <si>
    <t>Техническое обслуживание зданий</t>
  </si>
  <si>
    <t>Техническое обслуживание, включающее контроль технического состояния имущества, например, чистка, смазывание, замена отдельных составляющих изделий или их регулировка, связанные с исполнением нормативных предписаний по порядку эксплуатации соответствующих</t>
  </si>
  <si>
    <t>Заправка картриджей</t>
  </si>
  <si>
    <t>Другие работы, услуги по содержанию имущества</t>
  </si>
  <si>
    <t>Прочие работы, услуги</t>
  </si>
  <si>
    <t>Услуги вневедомственной охраны</t>
  </si>
  <si>
    <t>Подписка на периодические и справочные издания</t>
  </si>
  <si>
    <t>Приобретение бланочной продукции</t>
  </si>
  <si>
    <t>Плата за обучение на курсах повышения квалификации, подготовки и переподготовки специалистов</t>
  </si>
  <si>
    <t>Прочие расходы</t>
  </si>
  <si>
    <t>ПОСТУПЛЕНИЕ НЕФИНАНСОВЫХ АКТИВОВ</t>
  </si>
  <si>
    <t>Увеличение стоимости основных средств</t>
  </si>
  <si>
    <t>Приобретение технологического оборудования и инвентаря для пищеблоков</t>
  </si>
  <si>
    <t>Приобретение компьютеров и оргтехники</t>
  </si>
  <si>
    <t>Приобретение оборудования для учебных кабинетов</t>
  </si>
  <si>
    <t>Приобретение спортивного оборудования</t>
  </si>
  <si>
    <t>Приобретение учебников</t>
  </si>
  <si>
    <t>Приобретение учебно-наглядных пособий</t>
  </si>
  <si>
    <t>Приобретение прочего оборудования в муниципальную собственность, относящихся к основным средствам</t>
  </si>
  <si>
    <t>Увеличение стоимости материальных запасов</t>
  </si>
  <si>
    <t>Приобретение продуктов питания</t>
  </si>
  <si>
    <t>Приобретение медикаментов и перевязочных средств</t>
  </si>
  <si>
    <t>Приобретение горюче-смазочных материалов</t>
  </si>
  <si>
    <t>Приобретение авто.зап.частей</t>
  </si>
  <si>
    <t>Прочие расходные материалы и предметы снабжения</t>
  </si>
  <si>
    <t xml:space="preserve">Приобретение строительных материалов, металлоизделий, санитарно-технических материалов, электротехнических материалов, химико-москательных материалов </t>
  </si>
  <si>
    <t>Приобретение хозяйственных материалов и канцелярских принадлежностей</t>
  </si>
  <si>
    <t>Приобретение запасных частей (комплектующих) для машин, оборудования, оргтехники, систем телекоммуникаций и локальных вычислительных сетей и т.д., в т.ч. мониторы, системные блоки, клавиатуры, манипуляторы типа "мышь", соединительные кабели и т.п.</t>
  </si>
  <si>
    <t>Приобретение прочих материальных запасов</t>
  </si>
  <si>
    <t xml:space="preserve">Примечание: * Ожидаемый остаток средств на начало года </t>
  </si>
  <si>
    <t xml:space="preserve">                      Сумма доходов и расходов должна быть равна, в том числе  по месяцам.</t>
  </si>
  <si>
    <t>Руководитель</t>
  </si>
  <si>
    <t>(подпись)</t>
  </si>
  <si>
    <t>(Ф.И.О.)</t>
  </si>
  <si>
    <t>Главный бухгалтер</t>
  </si>
  <si>
    <t>Формирование сметы доходов и расходов по средствам, полученным от платных услуг и иной приносящей доход деятельности на 2013год</t>
  </si>
  <si>
    <t>БОУ г.Омска "Средняяя общеобразовательная школа №82"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</si>
</sst>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  <numFmt numFmtId="181" formatCode="#,##0.0"/>
    <numFmt numFmtId="182" formatCode="#,##0_ ;[Red]\-#,##0\ "/>
    <numFmt numFmtId="183" formatCode="#,##0.0_ ;[Red]\-#,##0.0\ "/>
    <numFmt numFmtId="184" formatCode="00\.00\.00"/>
    <numFmt numFmtId="185" formatCode="000\.00\.00;&quot;&quot;;000\.00\.00"/>
    <numFmt numFmtId="186" formatCode="000;&quot;&quot;;000"/>
  </numFmts>
  <fonts count="41">
    <font>
      <sz val="10"/>
      <name val="Arial"/>
      <family val="0"/>
    </font>
    <font>
      <sz val="10"/>
      <name val="Arial Cyr"/>
      <family val="0"/>
    </font>
    <font>
      <sz val="8"/>
      <name val="Arial"/>
      <family val="0"/>
    </font>
    <font>
      <sz val="12"/>
      <name val="Arial"/>
      <family val="0"/>
    </font>
    <font>
      <sz val="8"/>
      <name val="Tahoma"/>
      <family val="2"/>
    </font>
    <font>
      <sz val="8"/>
      <color indexed="12"/>
      <name val="Arial"/>
      <family val="2"/>
    </font>
    <font>
      <sz val="8"/>
      <color indexed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3" fillId="0" borderId="0" xfId="53" applyFont="1">
      <alignment/>
      <protection/>
    </xf>
    <xf numFmtId="0" fontId="3" fillId="33" borderId="0" xfId="0" applyFont="1" applyFill="1" applyAlignment="1">
      <alignment/>
    </xf>
    <xf numFmtId="0" fontId="0" fillId="33" borderId="10" xfId="53" applyFont="1" applyFill="1" applyBorder="1" applyAlignment="1" applyProtection="1">
      <alignment/>
      <protection locked="0"/>
    </xf>
    <xf numFmtId="0" fontId="0" fillId="33" borderId="0" xfId="53" applyFont="1" applyFill="1" applyBorder="1" applyAlignment="1" applyProtection="1">
      <alignment/>
      <protection locked="0"/>
    </xf>
    <xf numFmtId="0" fontId="0" fillId="33" borderId="0" xfId="53" applyFont="1" applyFill="1" applyBorder="1" applyAlignment="1" applyProtection="1">
      <alignment/>
      <protection hidden="1"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49" fontId="2" fillId="34" borderId="11" xfId="52" applyNumberFormat="1" applyFont="1" applyFill="1" applyBorder="1" applyAlignment="1" applyProtection="1">
      <alignment horizontal="center" vertical="center" wrapText="1"/>
      <protection hidden="1"/>
    </xf>
    <xf numFmtId="49" fontId="2" fillId="34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35" borderId="13" xfId="0" applyFont="1" applyFill="1" applyBorder="1" applyAlignment="1" applyProtection="1">
      <alignment horizontal="left" vertical="top" wrapText="1"/>
      <protection hidden="1"/>
    </xf>
    <xf numFmtId="0" fontId="2" fillId="35" borderId="14" xfId="0" applyFont="1" applyFill="1" applyBorder="1" applyAlignment="1" applyProtection="1">
      <alignment horizontal="center" vertical="top" wrapText="1"/>
      <protection hidden="1"/>
    </xf>
    <xf numFmtId="3" fontId="2" fillId="34" borderId="14" xfId="0" applyNumberFormat="1" applyFont="1" applyFill="1" applyBorder="1" applyAlignment="1" applyProtection="1">
      <alignment wrapText="1"/>
      <protection hidden="1"/>
    </xf>
    <xf numFmtId="3" fontId="2" fillId="34" borderId="15" xfId="0" applyNumberFormat="1" applyFont="1" applyFill="1" applyBorder="1" applyAlignment="1" applyProtection="1">
      <alignment wrapText="1"/>
      <protection hidden="1"/>
    </xf>
    <xf numFmtId="0" fontId="2" fillId="35" borderId="16" xfId="0" applyFont="1" applyFill="1" applyBorder="1" applyAlignment="1" applyProtection="1">
      <alignment horizontal="left" vertical="top" wrapText="1"/>
      <protection hidden="1"/>
    </xf>
    <xf numFmtId="0" fontId="2" fillId="35" borderId="17" xfId="0" applyFont="1" applyFill="1" applyBorder="1" applyAlignment="1" applyProtection="1">
      <alignment horizontal="center" vertical="top" wrapText="1"/>
      <protection hidden="1"/>
    </xf>
    <xf numFmtId="3" fontId="2" fillId="34" borderId="17" xfId="0" applyNumberFormat="1" applyFont="1" applyFill="1" applyBorder="1" applyAlignment="1" applyProtection="1">
      <alignment wrapText="1"/>
      <protection locked="0"/>
    </xf>
    <xf numFmtId="3" fontId="2" fillId="34" borderId="17" xfId="0" applyNumberFormat="1" applyFont="1" applyFill="1" applyBorder="1" applyAlignment="1" applyProtection="1">
      <alignment wrapText="1"/>
      <protection hidden="1"/>
    </xf>
    <xf numFmtId="3" fontId="2" fillId="34" borderId="18" xfId="0" applyNumberFormat="1" applyFont="1" applyFill="1" applyBorder="1" applyAlignment="1" applyProtection="1">
      <alignment wrapText="1"/>
      <protection hidden="1"/>
    </xf>
    <xf numFmtId="3" fontId="2" fillId="0" borderId="17" xfId="0" applyNumberFormat="1" applyFont="1" applyFill="1" applyBorder="1" applyAlignment="1" applyProtection="1">
      <alignment wrapText="1"/>
      <protection locked="0"/>
    </xf>
    <xf numFmtId="0" fontId="2" fillId="35" borderId="17" xfId="0" applyFont="1" applyFill="1" applyBorder="1" applyAlignment="1" applyProtection="1">
      <alignment horizontal="left" vertical="top" wrapText="1"/>
      <protection hidden="1"/>
    </xf>
    <xf numFmtId="3" fontId="4" fillId="0" borderId="17" xfId="0" applyNumberFormat="1" applyFont="1" applyFill="1" applyBorder="1" applyAlignment="1" applyProtection="1">
      <alignment wrapText="1"/>
      <protection locked="0"/>
    </xf>
    <xf numFmtId="3" fontId="2" fillId="0" borderId="18" xfId="0" applyNumberFormat="1" applyFont="1" applyFill="1" applyBorder="1" applyAlignment="1" applyProtection="1">
      <alignment wrapText="1"/>
      <protection locked="0"/>
    </xf>
    <xf numFmtId="0" fontId="2" fillId="34" borderId="16" xfId="0" applyFont="1" applyFill="1" applyBorder="1" applyAlignment="1" applyProtection="1">
      <alignment horizontal="left" vertical="top" wrapText="1"/>
      <protection hidden="1"/>
    </xf>
    <xf numFmtId="185" fontId="4" fillId="34" borderId="17" xfId="0" applyNumberFormat="1" applyFont="1" applyFill="1" applyBorder="1" applyAlignment="1" applyProtection="1">
      <alignment horizontal="center" vertical="center"/>
      <protection hidden="1"/>
    </xf>
    <xf numFmtId="186" fontId="4" fillId="34" borderId="17" xfId="0" applyNumberFormat="1" applyFont="1" applyFill="1" applyBorder="1" applyAlignment="1" applyProtection="1">
      <alignment horizontal="center" vertical="center"/>
      <protection hidden="1"/>
    </xf>
    <xf numFmtId="0" fontId="5" fillId="34" borderId="16" xfId="0" applyFont="1" applyFill="1" applyBorder="1" applyAlignment="1" applyProtection="1">
      <alignment horizontal="left" vertical="top" wrapText="1" indent="1"/>
      <protection hidden="1"/>
    </xf>
    <xf numFmtId="185" fontId="6" fillId="34" borderId="17" xfId="0" applyNumberFormat="1" applyFont="1" applyFill="1" applyBorder="1" applyAlignment="1" applyProtection="1">
      <alignment horizontal="center" vertical="center"/>
      <protection hidden="1"/>
    </xf>
    <xf numFmtId="0" fontId="5" fillId="34" borderId="19" xfId="0" applyFont="1" applyFill="1" applyBorder="1" applyAlignment="1" applyProtection="1">
      <alignment horizontal="left" vertical="top" wrapText="1" indent="1"/>
      <protection hidden="1"/>
    </xf>
    <xf numFmtId="185" fontId="6" fillId="34" borderId="20" xfId="0" applyNumberFormat="1" applyFont="1" applyFill="1" applyBorder="1" applyAlignment="1" applyProtection="1">
      <alignment horizontal="center" vertical="center"/>
      <protection hidden="1"/>
    </xf>
    <xf numFmtId="3" fontId="2" fillId="34" borderId="20" xfId="0" applyNumberFormat="1" applyFont="1" applyFill="1" applyBorder="1" applyAlignment="1" applyProtection="1">
      <alignment wrapText="1"/>
      <protection hidden="1"/>
    </xf>
    <xf numFmtId="3" fontId="2" fillId="0" borderId="20" xfId="0" applyNumberFormat="1" applyFont="1" applyFill="1" applyBorder="1" applyAlignment="1" applyProtection="1">
      <alignment wrapText="1"/>
      <protection locked="0"/>
    </xf>
    <xf numFmtId="3" fontId="2" fillId="0" borderId="21" xfId="0" applyNumberFormat="1" applyFont="1" applyFill="1" applyBorder="1" applyAlignment="1" applyProtection="1">
      <alignment wrapText="1"/>
      <protection locked="0"/>
    </xf>
    <xf numFmtId="0" fontId="5" fillId="33" borderId="0" xfId="0" applyFont="1" applyFill="1" applyBorder="1" applyAlignment="1" applyProtection="1">
      <alignment horizontal="left" vertical="top" wrapText="1" indent="1"/>
      <protection hidden="1"/>
    </xf>
    <xf numFmtId="0" fontId="5" fillId="33" borderId="0" xfId="0" applyFont="1" applyFill="1" applyBorder="1" applyAlignment="1" applyProtection="1">
      <alignment horizontal="left" vertical="top" indent="1"/>
      <protection hidden="1"/>
    </xf>
    <xf numFmtId="4" fontId="2" fillId="0" borderId="17" xfId="0" applyNumberFormat="1" applyFont="1" applyFill="1" applyBorder="1" applyAlignment="1" applyProtection="1">
      <alignment wrapText="1"/>
      <protection locked="0"/>
    </xf>
    <xf numFmtId="4" fontId="2" fillId="34" borderId="14" xfId="0" applyNumberFormat="1" applyFont="1" applyFill="1" applyBorder="1" applyAlignment="1" applyProtection="1">
      <alignment wrapText="1"/>
      <protection hidden="1"/>
    </xf>
    <xf numFmtId="4" fontId="2" fillId="34" borderId="17" xfId="0" applyNumberFormat="1" applyFont="1" applyFill="1" applyBorder="1" applyAlignment="1" applyProtection="1">
      <alignment wrapText="1"/>
      <protection hidden="1"/>
    </xf>
    <xf numFmtId="0" fontId="3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4" borderId="22" xfId="0" applyFont="1" applyFill="1" applyBorder="1" applyAlignment="1" applyProtection="1">
      <alignment horizontal="center" vertical="top" wrapText="1"/>
      <protection hidden="1"/>
    </xf>
    <xf numFmtId="0" fontId="2" fillId="34" borderId="23" xfId="0" applyFont="1" applyFill="1" applyBorder="1" applyAlignment="1" applyProtection="1">
      <alignment horizontal="center" vertical="top" wrapText="1"/>
      <protection hidden="1"/>
    </xf>
    <xf numFmtId="49" fontId="2" fillId="34" borderId="24" xfId="52" applyNumberFormat="1" applyFont="1" applyFill="1" applyBorder="1" applyAlignment="1" applyProtection="1">
      <alignment horizontal="center" vertical="center" wrapText="1"/>
      <protection hidden="1"/>
    </xf>
    <xf numFmtId="0" fontId="0" fillId="33" borderId="10" xfId="0" applyFill="1" applyBorder="1" applyAlignment="1" applyProtection="1">
      <alignment horizontal="center"/>
      <protection locked="0"/>
    </xf>
    <xf numFmtId="0" fontId="2" fillId="33" borderId="2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10 - Сводная БС,Смета ДиР, СБР на 01.03.2010 год (28.02.2010г)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b val="0"/>
        <i val="0"/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PageLayoutView="0" workbookViewId="0" topLeftCell="A1">
      <selection activeCell="H52" sqref="H52"/>
    </sheetView>
  </sheetViews>
  <sheetFormatPr defaultColWidth="9.140625" defaultRowHeight="12.75"/>
  <cols>
    <col min="1" max="1" width="48.57421875" style="0" customWidth="1"/>
    <col min="2" max="2" width="18.140625" style="0" customWidth="1"/>
    <col min="3" max="3" width="9.28125" style="0" customWidth="1"/>
    <col min="4" max="4" width="8.7109375" style="0" customWidth="1"/>
    <col min="5" max="5" width="6.00390625" style="0" customWidth="1"/>
    <col min="6" max="6" width="6.140625" style="0" customWidth="1"/>
    <col min="7" max="7" width="6.57421875" style="0" customWidth="1"/>
    <col min="8" max="8" width="4.00390625" style="0" customWidth="1"/>
    <col min="9" max="9" width="3.57421875" style="0" customWidth="1"/>
    <col min="10" max="10" width="4.28125" style="0" customWidth="1"/>
    <col min="11" max="11" width="3.7109375" style="0" customWidth="1"/>
    <col min="12" max="12" width="4.00390625" style="0" customWidth="1"/>
    <col min="13" max="13" width="6.7109375" style="0" customWidth="1"/>
    <col min="14" max="14" width="6.421875" style="0" customWidth="1"/>
    <col min="15" max="15" width="5.7109375" style="0" customWidth="1"/>
  </cols>
  <sheetData>
    <row r="1" spans="1:15" ht="15">
      <c r="A1" s="39" t="s">
        <v>81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2" t="s">
        <v>0</v>
      </c>
      <c r="N1" s="3"/>
      <c r="O1" s="3"/>
    </row>
    <row r="2" spans="1:15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4" t="s">
        <v>82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6"/>
      <c r="N3" s="6"/>
      <c r="O3" s="6"/>
    </row>
    <row r="4" spans="1:15" ht="12.75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7"/>
      <c r="N4" s="7"/>
      <c r="O4" s="7"/>
    </row>
    <row r="5" spans="1:15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5.75" customHeight="1">
      <c r="A6" s="41" t="s">
        <v>2</v>
      </c>
      <c r="B6" s="41" t="s">
        <v>3</v>
      </c>
      <c r="C6" s="41" t="s">
        <v>4</v>
      </c>
      <c r="D6" s="43" t="s">
        <v>5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40.5" customHeight="1">
      <c r="A7" s="42"/>
      <c r="B7" s="42"/>
      <c r="C7" s="42"/>
      <c r="D7" s="9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</row>
    <row r="8" spans="1:15" ht="12.75">
      <c r="A8" s="11" t="s">
        <v>18</v>
      </c>
      <c r="B8" s="12" t="s">
        <v>19</v>
      </c>
      <c r="C8" s="37">
        <f>C10+C11+C12+C13</f>
        <v>6753.07</v>
      </c>
      <c r="D8" s="37">
        <f>C8</f>
        <v>6753.07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</row>
    <row r="9" spans="1:15" ht="12.75">
      <c r="A9" s="15" t="s">
        <v>20</v>
      </c>
      <c r="B9" s="16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1:15" ht="12.75">
      <c r="A10" s="15" t="s">
        <v>21</v>
      </c>
      <c r="B10" s="16" t="s">
        <v>19</v>
      </c>
      <c r="C10" s="36">
        <v>6753.07</v>
      </c>
      <c r="D10" s="38">
        <f>C10</f>
        <v>6753.07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</row>
    <row r="11" spans="1:15" ht="12.75">
      <c r="A11" s="15" t="s">
        <v>22</v>
      </c>
      <c r="B11" s="16" t="s">
        <v>19</v>
      </c>
      <c r="C11" s="20"/>
      <c r="D11" s="18">
        <f>C11</f>
        <v>0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</row>
    <row r="12" spans="1:15" ht="12.75">
      <c r="A12" s="15" t="s">
        <v>23</v>
      </c>
      <c r="B12" s="16" t="s">
        <v>19</v>
      </c>
      <c r="C12" s="20"/>
      <c r="D12" s="18">
        <f>C12</f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15" ht="12.75">
      <c r="A13" s="15" t="s">
        <v>24</v>
      </c>
      <c r="B13" s="16" t="s">
        <v>19</v>
      </c>
      <c r="C13" s="20"/>
      <c r="D13" s="18">
        <f>C13</f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</row>
    <row r="14" spans="1:15" ht="45">
      <c r="A14" s="15" t="s">
        <v>25</v>
      </c>
      <c r="B14" s="21" t="s">
        <v>26</v>
      </c>
      <c r="C14" s="18">
        <f aca="true" t="shared" si="0" ref="C14:O14">C16+C17+C18</f>
        <v>433500</v>
      </c>
      <c r="D14" s="18">
        <f t="shared" si="0"/>
        <v>61928</v>
      </c>
      <c r="E14" s="18">
        <f t="shared" si="0"/>
        <v>61928</v>
      </c>
      <c r="F14" s="18">
        <f t="shared" si="0"/>
        <v>61928</v>
      </c>
      <c r="G14" s="18">
        <f t="shared" si="0"/>
        <v>61928</v>
      </c>
      <c r="H14" s="18">
        <f t="shared" si="0"/>
        <v>0</v>
      </c>
      <c r="I14" s="18">
        <f t="shared" si="0"/>
        <v>0</v>
      </c>
      <c r="J14" s="18">
        <f t="shared" si="0"/>
        <v>0</v>
      </c>
      <c r="K14" s="18">
        <f t="shared" si="0"/>
        <v>0</v>
      </c>
      <c r="L14" s="18">
        <f t="shared" si="0"/>
        <v>0</v>
      </c>
      <c r="M14" s="18">
        <f t="shared" si="0"/>
        <v>61928</v>
      </c>
      <c r="N14" s="18">
        <f t="shared" si="0"/>
        <v>61928</v>
      </c>
      <c r="O14" s="19">
        <f t="shared" si="0"/>
        <v>61932</v>
      </c>
    </row>
    <row r="15" spans="1:15" ht="12.75">
      <c r="A15" s="15" t="s">
        <v>20</v>
      </c>
      <c r="B15" s="21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</row>
    <row r="16" spans="1:15" ht="21" customHeight="1">
      <c r="A16" s="15" t="s">
        <v>21</v>
      </c>
      <c r="B16" s="21" t="s">
        <v>26</v>
      </c>
      <c r="C16" s="18">
        <f>SUM(D16:O16)</f>
        <v>433500</v>
      </c>
      <c r="D16" s="22">
        <v>61928</v>
      </c>
      <c r="E16" s="20">
        <v>61928</v>
      </c>
      <c r="F16" s="22">
        <v>61928</v>
      </c>
      <c r="G16" s="20">
        <v>61928</v>
      </c>
      <c r="H16" s="22"/>
      <c r="I16" s="20"/>
      <c r="J16" s="22"/>
      <c r="K16" s="20"/>
      <c r="L16" s="22"/>
      <c r="M16" s="20">
        <v>61928</v>
      </c>
      <c r="N16" s="22">
        <v>61928</v>
      </c>
      <c r="O16" s="23">
        <v>61932</v>
      </c>
    </row>
    <row r="17" spans="1:15" ht="22.5">
      <c r="A17" s="15" t="s">
        <v>22</v>
      </c>
      <c r="B17" s="21" t="s">
        <v>26</v>
      </c>
      <c r="C17" s="18">
        <f>SUM(D17:O17)</f>
        <v>0</v>
      </c>
      <c r="D17" s="22"/>
      <c r="E17" s="20"/>
      <c r="F17" s="22"/>
      <c r="G17" s="20"/>
      <c r="H17" s="22"/>
      <c r="I17" s="20"/>
      <c r="J17" s="22"/>
      <c r="K17" s="20"/>
      <c r="L17" s="22"/>
      <c r="M17" s="20"/>
      <c r="N17" s="22"/>
      <c r="O17" s="23"/>
    </row>
    <row r="18" spans="1:15" ht="22.5">
      <c r="A18" s="15" t="s">
        <v>23</v>
      </c>
      <c r="B18" s="21" t="s">
        <v>26</v>
      </c>
      <c r="C18" s="18">
        <f>SUM(D18:O18)</f>
        <v>0</v>
      </c>
      <c r="D18" s="22"/>
      <c r="E18" s="20"/>
      <c r="F18" s="22"/>
      <c r="G18" s="20"/>
      <c r="H18" s="22"/>
      <c r="I18" s="20"/>
      <c r="J18" s="22"/>
      <c r="K18" s="20"/>
      <c r="L18" s="22"/>
      <c r="M18" s="20"/>
      <c r="N18" s="22"/>
      <c r="O18" s="23"/>
    </row>
    <row r="19" spans="1:15" ht="12.75">
      <c r="A19" s="15" t="s">
        <v>27</v>
      </c>
      <c r="B19" s="16" t="s">
        <v>19</v>
      </c>
      <c r="C19" s="38">
        <f aca="true" t="shared" si="1" ref="C19:O19">C8+C14</f>
        <v>440253.07</v>
      </c>
      <c r="D19" s="38">
        <f t="shared" si="1"/>
        <v>68681.07</v>
      </c>
      <c r="E19" s="18">
        <f t="shared" si="1"/>
        <v>61928</v>
      </c>
      <c r="F19" s="18">
        <f t="shared" si="1"/>
        <v>61928</v>
      </c>
      <c r="G19" s="18">
        <f t="shared" si="1"/>
        <v>61928</v>
      </c>
      <c r="H19" s="18">
        <f t="shared" si="1"/>
        <v>0</v>
      </c>
      <c r="I19" s="18">
        <f t="shared" si="1"/>
        <v>0</v>
      </c>
      <c r="J19" s="18">
        <f t="shared" si="1"/>
        <v>0</v>
      </c>
      <c r="K19" s="18">
        <f t="shared" si="1"/>
        <v>0</v>
      </c>
      <c r="L19" s="18">
        <f t="shared" si="1"/>
        <v>0</v>
      </c>
      <c r="M19" s="18">
        <f t="shared" si="1"/>
        <v>61928</v>
      </c>
      <c r="N19" s="18">
        <f t="shared" si="1"/>
        <v>61928</v>
      </c>
      <c r="O19" s="19">
        <f t="shared" si="1"/>
        <v>61932</v>
      </c>
    </row>
    <row r="20" spans="1:15" ht="22.5">
      <c r="A20" s="24" t="s">
        <v>28</v>
      </c>
      <c r="B20" s="25" t="s">
        <v>19</v>
      </c>
      <c r="C20" s="38">
        <f aca="true" t="shared" si="2" ref="C20:O20">C21+C50</f>
        <v>440253.07</v>
      </c>
      <c r="D20" s="38">
        <f t="shared" si="2"/>
        <v>68681.07</v>
      </c>
      <c r="E20" s="18">
        <f t="shared" si="2"/>
        <v>61928</v>
      </c>
      <c r="F20" s="18">
        <f t="shared" si="2"/>
        <v>61928</v>
      </c>
      <c r="G20" s="18">
        <f t="shared" si="2"/>
        <v>61928</v>
      </c>
      <c r="H20" s="18">
        <f t="shared" si="2"/>
        <v>0</v>
      </c>
      <c r="I20" s="18">
        <f t="shared" si="2"/>
        <v>0</v>
      </c>
      <c r="J20" s="18">
        <f t="shared" si="2"/>
        <v>0</v>
      </c>
      <c r="K20" s="18">
        <f t="shared" si="2"/>
        <v>0</v>
      </c>
      <c r="L20" s="18">
        <f t="shared" si="2"/>
        <v>0</v>
      </c>
      <c r="M20" s="18">
        <f t="shared" si="2"/>
        <v>61928</v>
      </c>
      <c r="N20" s="18">
        <f t="shared" si="2"/>
        <v>61928</v>
      </c>
      <c r="O20" s="19">
        <f t="shared" si="2"/>
        <v>61932</v>
      </c>
    </row>
    <row r="21" spans="1:15" ht="12.75">
      <c r="A21" s="24" t="s">
        <v>29</v>
      </c>
      <c r="B21" s="26">
        <v>200</v>
      </c>
      <c r="C21" s="18">
        <f aca="true" t="shared" si="3" ref="C21:O21">C22+C25+C28+C32+C42+C48</f>
        <v>283100</v>
      </c>
      <c r="D21" s="18">
        <f t="shared" si="3"/>
        <v>40387</v>
      </c>
      <c r="E21" s="18">
        <f t="shared" si="3"/>
        <v>40387</v>
      </c>
      <c r="F21" s="18">
        <f t="shared" si="3"/>
        <v>40387</v>
      </c>
      <c r="G21" s="18">
        <f t="shared" si="3"/>
        <v>40387</v>
      </c>
      <c r="H21" s="18">
        <f t="shared" si="3"/>
        <v>0</v>
      </c>
      <c r="I21" s="18">
        <f t="shared" si="3"/>
        <v>0</v>
      </c>
      <c r="J21" s="18">
        <f t="shared" si="3"/>
        <v>0</v>
      </c>
      <c r="K21" s="18">
        <f t="shared" si="3"/>
        <v>0</v>
      </c>
      <c r="L21" s="18">
        <f t="shared" si="3"/>
        <v>0</v>
      </c>
      <c r="M21" s="18">
        <f t="shared" si="3"/>
        <v>40387</v>
      </c>
      <c r="N21" s="18">
        <f t="shared" si="3"/>
        <v>40387</v>
      </c>
      <c r="O21" s="19">
        <f t="shared" si="3"/>
        <v>40778</v>
      </c>
    </row>
    <row r="22" spans="1:15" ht="12.75">
      <c r="A22" s="24" t="s">
        <v>30</v>
      </c>
      <c r="B22" s="26">
        <v>210</v>
      </c>
      <c r="C22" s="18">
        <f aca="true" t="shared" si="4" ref="C22:O22">SUM(C23:C24)</f>
        <v>260100</v>
      </c>
      <c r="D22" s="18">
        <f t="shared" si="4"/>
        <v>37157</v>
      </c>
      <c r="E22" s="18">
        <f t="shared" si="4"/>
        <v>37157</v>
      </c>
      <c r="F22" s="18">
        <f t="shared" si="4"/>
        <v>37157</v>
      </c>
      <c r="G22" s="18">
        <f t="shared" si="4"/>
        <v>37157</v>
      </c>
      <c r="H22" s="18">
        <f t="shared" si="4"/>
        <v>0</v>
      </c>
      <c r="I22" s="18">
        <f t="shared" si="4"/>
        <v>0</v>
      </c>
      <c r="J22" s="18">
        <f t="shared" si="4"/>
        <v>0</v>
      </c>
      <c r="K22" s="18">
        <f t="shared" si="4"/>
        <v>0</v>
      </c>
      <c r="L22" s="18">
        <f t="shared" si="4"/>
        <v>0</v>
      </c>
      <c r="M22" s="18">
        <f t="shared" si="4"/>
        <v>37157</v>
      </c>
      <c r="N22" s="18">
        <f t="shared" si="4"/>
        <v>37157</v>
      </c>
      <c r="O22" s="19">
        <f t="shared" si="4"/>
        <v>37158</v>
      </c>
    </row>
    <row r="23" spans="1:15" ht="12.75">
      <c r="A23" s="27" t="s">
        <v>31</v>
      </c>
      <c r="B23" s="28">
        <v>2110101</v>
      </c>
      <c r="C23" s="18">
        <f>SUM(D23:O23)</f>
        <v>199770</v>
      </c>
      <c r="D23" s="20">
        <v>28538</v>
      </c>
      <c r="E23" s="20">
        <v>28538</v>
      </c>
      <c r="F23" s="20">
        <v>28538</v>
      </c>
      <c r="G23" s="20">
        <v>28538</v>
      </c>
      <c r="H23" s="20"/>
      <c r="I23" s="20"/>
      <c r="J23" s="20"/>
      <c r="K23" s="20"/>
      <c r="L23" s="20"/>
      <c r="M23" s="20">
        <v>28538</v>
      </c>
      <c r="N23" s="20">
        <v>28538</v>
      </c>
      <c r="O23" s="23">
        <v>28542</v>
      </c>
    </row>
    <row r="24" spans="1:15" ht="12.75">
      <c r="A24" s="27" t="s">
        <v>32</v>
      </c>
      <c r="B24" s="28">
        <v>2130101</v>
      </c>
      <c r="C24" s="18">
        <f>SUM(D24:O24)</f>
        <v>60330</v>
      </c>
      <c r="D24" s="20">
        <v>8619</v>
      </c>
      <c r="E24" s="20">
        <v>8619</v>
      </c>
      <c r="F24" s="20">
        <v>8619</v>
      </c>
      <c r="G24" s="20">
        <v>8619</v>
      </c>
      <c r="H24" s="20"/>
      <c r="I24" s="20"/>
      <c r="J24" s="20"/>
      <c r="K24" s="20"/>
      <c r="L24" s="20"/>
      <c r="M24" s="20">
        <v>8619</v>
      </c>
      <c r="N24" s="20">
        <v>8619</v>
      </c>
      <c r="O24" s="23">
        <v>8616</v>
      </c>
    </row>
    <row r="25" spans="1:15" ht="12.75">
      <c r="A25" s="24" t="s">
        <v>33</v>
      </c>
      <c r="B25" s="26">
        <v>221</v>
      </c>
      <c r="C25" s="18">
        <f aca="true" t="shared" si="5" ref="C25:O25">SUM(C26:C27)</f>
        <v>2000</v>
      </c>
      <c r="D25" s="18">
        <f t="shared" si="5"/>
        <v>285</v>
      </c>
      <c r="E25" s="18">
        <f t="shared" si="5"/>
        <v>285</v>
      </c>
      <c r="F25" s="18">
        <f t="shared" si="5"/>
        <v>285</v>
      </c>
      <c r="G25" s="18">
        <f t="shared" si="5"/>
        <v>285</v>
      </c>
      <c r="H25" s="18">
        <f t="shared" si="5"/>
        <v>0</v>
      </c>
      <c r="I25" s="18">
        <f t="shared" si="5"/>
        <v>0</v>
      </c>
      <c r="J25" s="18">
        <f t="shared" si="5"/>
        <v>0</v>
      </c>
      <c r="K25" s="18">
        <f t="shared" si="5"/>
        <v>0</v>
      </c>
      <c r="L25" s="18">
        <f t="shared" si="5"/>
        <v>0</v>
      </c>
      <c r="M25" s="18">
        <f t="shared" si="5"/>
        <v>285</v>
      </c>
      <c r="N25" s="18">
        <f t="shared" si="5"/>
        <v>285</v>
      </c>
      <c r="O25" s="19">
        <f t="shared" si="5"/>
        <v>290</v>
      </c>
    </row>
    <row r="26" spans="1:15" ht="22.5">
      <c r="A26" s="27" t="s">
        <v>34</v>
      </c>
      <c r="B26" s="28">
        <v>2210101</v>
      </c>
      <c r="C26" s="18">
        <f>SUM(D26:O26)</f>
        <v>0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3"/>
    </row>
    <row r="27" spans="1:15" ht="12.75">
      <c r="A27" s="27" t="s">
        <v>35</v>
      </c>
      <c r="B27" s="28">
        <v>2210101</v>
      </c>
      <c r="C27" s="18">
        <f>SUM(D27:O27)</f>
        <v>2000</v>
      </c>
      <c r="D27" s="20">
        <v>285</v>
      </c>
      <c r="E27" s="20">
        <v>285</v>
      </c>
      <c r="F27" s="20">
        <v>285</v>
      </c>
      <c r="G27" s="20">
        <v>285</v>
      </c>
      <c r="H27" s="20"/>
      <c r="I27" s="20"/>
      <c r="J27" s="20"/>
      <c r="K27" s="20"/>
      <c r="L27" s="20"/>
      <c r="M27" s="20">
        <v>285</v>
      </c>
      <c r="N27" s="20">
        <v>285</v>
      </c>
      <c r="O27" s="23">
        <v>290</v>
      </c>
    </row>
    <row r="28" spans="1:15" ht="12.75">
      <c r="A28" s="24" t="s">
        <v>36</v>
      </c>
      <c r="B28" s="26">
        <v>222</v>
      </c>
      <c r="C28" s="18">
        <f aca="true" t="shared" si="6" ref="C28:O28">SUM(C29:C31)</f>
        <v>0</v>
      </c>
      <c r="D28" s="18">
        <f t="shared" si="6"/>
        <v>0</v>
      </c>
      <c r="E28" s="18">
        <f t="shared" si="6"/>
        <v>0</v>
      </c>
      <c r="F28" s="18">
        <f t="shared" si="6"/>
        <v>0</v>
      </c>
      <c r="G28" s="18">
        <f t="shared" si="6"/>
        <v>0</v>
      </c>
      <c r="H28" s="18">
        <f t="shared" si="6"/>
        <v>0</v>
      </c>
      <c r="I28" s="18">
        <f t="shared" si="6"/>
        <v>0</v>
      </c>
      <c r="J28" s="18">
        <f t="shared" si="6"/>
        <v>0</v>
      </c>
      <c r="K28" s="18">
        <f t="shared" si="6"/>
        <v>0</v>
      </c>
      <c r="L28" s="18">
        <f t="shared" si="6"/>
        <v>0</v>
      </c>
      <c r="M28" s="18">
        <f t="shared" si="6"/>
        <v>0</v>
      </c>
      <c r="N28" s="18">
        <f t="shared" si="6"/>
        <v>0</v>
      </c>
      <c r="O28" s="19">
        <f t="shared" si="6"/>
        <v>0</v>
      </c>
    </row>
    <row r="29" spans="1:15" ht="12.75">
      <c r="A29" s="27" t="s">
        <v>37</v>
      </c>
      <c r="B29" s="28">
        <v>2220101</v>
      </c>
      <c r="C29" s="18">
        <f>SUM(D29:O29)</f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3"/>
    </row>
    <row r="30" spans="1:15" ht="22.5">
      <c r="A30" s="27" t="s">
        <v>38</v>
      </c>
      <c r="B30" s="28">
        <v>2220101</v>
      </c>
      <c r="C30" s="18">
        <f>SUM(D30:O30)</f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3"/>
    </row>
    <row r="31" spans="1:15" ht="12.75">
      <c r="A31" s="27" t="s">
        <v>39</v>
      </c>
      <c r="B31" s="28">
        <v>2220101</v>
      </c>
      <c r="C31" s="18">
        <f>SUM(D31:O31)</f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3"/>
    </row>
    <row r="32" spans="1:15" ht="12.75">
      <c r="A32" s="24" t="s">
        <v>40</v>
      </c>
      <c r="B32" s="26">
        <v>225</v>
      </c>
      <c r="C32" s="18">
        <f aca="true" t="shared" si="7" ref="C32:O32">SUM(C33:C41)</f>
        <v>10000</v>
      </c>
      <c r="D32" s="18">
        <f t="shared" si="7"/>
        <v>1400</v>
      </c>
      <c r="E32" s="18">
        <f t="shared" si="7"/>
        <v>1400</v>
      </c>
      <c r="F32" s="18">
        <f t="shared" si="7"/>
        <v>1400</v>
      </c>
      <c r="G32" s="18">
        <f t="shared" si="7"/>
        <v>1400</v>
      </c>
      <c r="H32" s="18">
        <f t="shared" si="7"/>
        <v>0</v>
      </c>
      <c r="I32" s="18">
        <f t="shared" si="7"/>
        <v>0</v>
      </c>
      <c r="J32" s="18">
        <f t="shared" si="7"/>
        <v>0</v>
      </c>
      <c r="K32" s="18">
        <f t="shared" si="7"/>
        <v>0</v>
      </c>
      <c r="L32" s="18">
        <f t="shared" si="7"/>
        <v>0</v>
      </c>
      <c r="M32" s="18">
        <f t="shared" si="7"/>
        <v>1400</v>
      </c>
      <c r="N32" s="18">
        <f t="shared" si="7"/>
        <v>1400</v>
      </c>
      <c r="O32" s="19">
        <f t="shared" si="7"/>
        <v>1600</v>
      </c>
    </row>
    <row r="33" spans="1:15" ht="12.75">
      <c r="A33" s="27" t="s">
        <v>41</v>
      </c>
      <c r="B33" s="28">
        <v>2250101</v>
      </c>
      <c r="C33" s="18">
        <f aca="true" t="shared" si="8" ref="C33:C41">SUM(D33:O33)</f>
        <v>0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3"/>
    </row>
    <row r="34" spans="1:15" ht="12.75">
      <c r="A34" s="27" t="s">
        <v>42</v>
      </c>
      <c r="B34" s="28">
        <v>2250101</v>
      </c>
      <c r="C34" s="18">
        <f t="shared" si="8"/>
        <v>0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3"/>
    </row>
    <row r="35" spans="1:15" ht="12.75">
      <c r="A35" s="27" t="s">
        <v>43</v>
      </c>
      <c r="B35" s="28">
        <v>2250101</v>
      </c>
      <c r="C35" s="18">
        <f t="shared" si="8"/>
        <v>0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3"/>
    </row>
    <row r="36" spans="1:15" ht="12.75">
      <c r="A36" s="27" t="s">
        <v>44</v>
      </c>
      <c r="B36" s="28">
        <v>2250101</v>
      </c>
      <c r="C36" s="18">
        <f t="shared" si="8"/>
        <v>0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3"/>
    </row>
    <row r="37" spans="1:15" ht="22.5">
      <c r="A37" s="27" t="s">
        <v>45</v>
      </c>
      <c r="B37" s="28">
        <v>2250101</v>
      </c>
      <c r="C37" s="18">
        <f t="shared" si="8"/>
        <v>0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3"/>
    </row>
    <row r="38" spans="1:15" ht="12.75">
      <c r="A38" s="27" t="s">
        <v>46</v>
      </c>
      <c r="B38" s="28">
        <v>2250101</v>
      </c>
      <c r="C38" s="18">
        <f t="shared" si="8"/>
        <v>0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3"/>
    </row>
    <row r="39" spans="1:15" ht="56.25">
      <c r="A39" s="27" t="s">
        <v>47</v>
      </c>
      <c r="B39" s="28">
        <v>2250101</v>
      </c>
      <c r="C39" s="18">
        <f t="shared" si="8"/>
        <v>0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3"/>
    </row>
    <row r="40" spans="1:15" ht="12.75">
      <c r="A40" s="27" t="s">
        <v>48</v>
      </c>
      <c r="B40" s="28">
        <v>2250101</v>
      </c>
      <c r="C40" s="18">
        <f t="shared" si="8"/>
        <v>0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3"/>
    </row>
    <row r="41" spans="1:15" ht="12.75">
      <c r="A41" s="27" t="s">
        <v>49</v>
      </c>
      <c r="B41" s="28">
        <v>2250101</v>
      </c>
      <c r="C41" s="18">
        <f t="shared" si="8"/>
        <v>10000</v>
      </c>
      <c r="D41" s="20">
        <v>1400</v>
      </c>
      <c r="E41" s="20">
        <v>1400</v>
      </c>
      <c r="F41" s="20">
        <v>1400</v>
      </c>
      <c r="G41" s="20">
        <v>1400</v>
      </c>
      <c r="H41" s="20"/>
      <c r="I41" s="20"/>
      <c r="J41" s="20"/>
      <c r="K41" s="20"/>
      <c r="L41" s="20"/>
      <c r="M41" s="20">
        <v>1400</v>
      </c>
      <c r="N41" s="20">
        <v>1400</v>
      </c>
      <c r="O41" s="23">
        <v>1600</v>
      </c>
    </row>
    <row r="42" spans="1:15" ht="12.75">
      <c r="A42" s="24" t="s">
        <v>50</v>
      </c>
      <c r="B42" s="26">
        <v>226</v>
      </c>
      <c r="C42" s="18">
        <f aca="true" t="shared" si="9" ref="C42:O42">SUM(C43:C47)</f>
        <v>10000</v>
      </c>
      <c r="D42" s="18">
        <f t="shared" si="9"/>
        <v>1400</v>
      </c>
      <c r="E42" s="18">
        <f t="shared" si="9"/>
        <v>1400</v>
      </c>
      <c r="F42" s="18">
        <f t="shared" si="9"/>
        <v>1400</v>
      </c>
      <c r="G42" s="18">
        <f t="shared" si="9"/>
        <v>1400</v>
      </c>
      <c r="H42" s="18">
        <f t="shared" si="9"/>
        <v>0</v>
      </c>
      <c r="I42" s="18">
        <f t="shared" si="9"/>
        <v>0</v>
      </c>
      <c r="J42" s="18">
        <f t="shared" si="9"/>
        <v>0</v>
      </c>
      <c r="K42" s="18">
        <f t="shared" si="9"/>
        <v>0</v>
      </c>
      <c r="L42" s="18">
        <f t="shared" si="9"/>
        <v>0</v>
      </c>
      <c r="M42" s="18">
        <f t="shared" si="9"/>
        <v>1400</v>
      </c>
      <c r="N42" s="18">
        <f t="shared" si="9"/>
        <v>1400</v>
      </c>
      <c r="O42" s="19">
        <f t="shared" si="9"/>
        <v>1600</v>
      </c>
    </row>
    <row r="43" spans="1:15" ht="12.75">
      <c r="A43" s="27" t="s">
        <v>51</v>
      </c>
      <c r="B43" s="28">
        <v>2260101</v>
      </c>
      <c r="C43" s="18">
        <f>SUM(D43:O43)</f>
        <v>0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3"/>
    </row>
    <row r="44" spans="1:15" ht="12.75">
      <c r="A44" s="27" t="s">
        <v>52</v>
      </c>
      <c r="B44" s="28">
        <v>2260101</v>
      </c>
      <c r="C44" s="18">
        <f>SUM(D44:O44)</f>
        <v>0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3"/>
    </row>
    <row r="45" spans="1:15" ht="12.75">
      <c r="A45" s="27" t="s">
        <v>53</v>
      </c>
      <c r="B45" s="28">
        <v>2260101</v>
      </c>
      <c r="C45" s="18">
        <f>SUM(D45:O45)</f>
        <v>0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3"/>
    </row>
    <row r="46" spans="1:15" ht="22.5">
      <c r="A46" s="27" t="s">
        <v>54</v>
      </c>
      <c r="B46" s="28">
        <v>2260101</v>
      </c>
      <c r="C46" s="18">
        <f>SUM(D46:O46)</f>
        <v>0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3"/>
    </row>
    <row r="47" spans="1:15" ht="12.75">
      <c r="A47" s="27" t="s">
        <v>39</v>
      </c>
      <c r="B47" s="28">
        <v>2260101</v>
      </c>
      <c r="C47" s="18">
        <f>SUM(D47:O47)</f>
        <v>10000</v>
      </c>
      <c r="D47" s="20">
        <v>1400</v>
      </c>
      <c r="E47" s="20">
        <v>1400</v>
      </c>
      <c r="F47" s="20">
        <v>1400</v>
      </c>
      <c r="G47" s="20">
        <v>1400</v>
      </c>
      <c r="H47" s="20"/>
      <c r="I47" s="20"/>
      <c r="J47" s="20"/>
      <c r="K47" s="20"/>
      <c r="L47" s="20"/>
      <c r="M47" s="20">
        <v>1400</v>
      </c>
      <c r="N47" s="20">
        <v>1400</v>
      </c>
      <c r="O47" s="23">
        <v>1600</v>
      </c>
    </row>
    <row r="48" spans="1:15" ht="12.75">
      <c r="A48" s="24" t="s">
        <v>55</v>
      </c>
      <c r="B48" s="26">
        <v>290</v>
      </c>
      <c r="C48" s="18">
        <f aca="true" t="shared" si="10" ref="C48:O48">C49</f>
        <v>1000</v>
      </c>
      <c r="D48" s="18">
        <f t="shared" si="10"/>
        <v>145</v>
      </c>
      <c r="E48" s="18">
        <f t="shared" si="10"/>
        <v>145</v>
      </c>
      <c r="F48" s="18">
        <f t="shared" si="10"/>
        <v>145</v>
      </c>
      <c r="G48" s="18">
        <f t="shared" si="10"/>
        <v>145</v>
      </c>
      <c r="H48" s="18">
        <f t="shared" si="10"/>
        <v>0</v>
      </c>
      <c r="I48" s="18">
        <f t="shared" si="10"/>
        <v>0</v>
      </c>
      <c r="J48" s="18">
        <f t="shared" si="10"/>
        <v>0</v>
      </c>
      <c r="K48" s="18">
        <f t="shared" si="10"/>
        <v>0</v>
      </c>
      <c r="L48" s="18">
        <f t="shared" si="10"/>
        <v>0</v>
      </c>
      <c r="M48" s="18">
        <f t="shared" si="10"/>
        <v>145</v>
      </c>
      <c r="N48" s="18">
        <f t="shared" si="10"/>
        <v>145</v>
      </c>
      <c r="O48" s="19">
        <f t="shared" si="10"/>
        <v>130</v>
      </c>
    </row>
    <row r="49" spans="1:15" ht="12.75">
      <c r="A49" s="27" t="s">
        <v>39</v>
      </c>
      <c r="B49" s="28">
        <v>2900901</v>
      </c>
      <c r="C49" s="18">
        <f>SUM(D49:O49)</f>
        <v>1000</v>
      </c>
      <c r="D49" s="20">
        <v>145</v>
      </c>
      <c r="E49" s="20">
        <v>145</v>
      </c>
      <c r="F49" s="20">
        <v>145</v>
      </c>
      <c r="G49" s="20">
        <v>145</v>
      </c>
      <c r="H49" s="20"/>
      <c r="I49" s="20"/>
      <c r="J49" s="20"/>
      <c r="K49" s="20"/>
      <c r="L49" s="20"/>
      <c r="M49" s="20">
        <v>145</v>
      </c>
      <c r="N49" s="20">
        <v>145</v>
      </c>
      <c r="O49" s="23">
        <v>130</v>
      </c>
    </row>
    <row r="50" spans="1:15" ht="12.75">
      <c r="A50" s="24" t="s">
        <v>56</v>
      </c>
      <c r="B50" s="26">
        <v>300</v>
      </c>
      <c r="C50" s="38">
        <f aca="true" t="shared" si="11" ref="C50:O50">C51+C59</f>
        <v>157153.07</v>
      </c>
      <c r="D50" s="38">
        <f t="shared" si="11"/>
        <v>28294.07</v>
      </c>
      <c r="E50" s="18">
        <f t="shared" si="11"/>
        <v>21541</v>
      </c>
      <c r="F50" s="18">
        <f t="shared" si="11"/>
        <v>21541</v>
      </c>
      <c r="G50" s="18">
        <f t="shared" si="11"/>
        <v>21541</v>
      </c>
      <c r="H50" s="18">
        <f t="shared" si="11"/>
        <v>0</v>
      </c>
      <c r="I50" s="18">
        <f t="shared" si="11"/>
        <v>0</v>
      </c>
      <c r="J50" s="18">
        <f t="shared" si="11"/>
        <v>0</v>
      </c>
      <c r="K50" s="18">
        <f t="shared" si="11"/>
        <v>0</v>
      </c>
      <c r="L50" s="18">
        <f t="shared" si="11"/>
        <v>0</v>
      </c>
      <c r="M50" s="18">
        <f t="shared" si="11"/>
        <v>21541</v>
      </c>
      <c r="N50" s="18">
        <f t="shared" si="11"/>
        <v>21541</v>
      </c>
      <c r="O50" s="19">
        <f t="shared" si="11"/>
        <v>21154</v>
      </c>
    </row>
    <row r="51" spans="1:15" ht="12.75">
      <c r="A51" s="24" t="s">
        <v>57</v>
      </c>
      <c r="B51" s="26">
        <v>310</v>
      </c>
      <c r="C51" s="38">
        <f aca="true" t="shared" si="12" ref="C51:O51">SUM(C52:C58)</f>
        <v>137153.07</v>
      </c>
      <c r="D51" s="38">
        <f t="shared" si="12"/>
        <v>25294.07</v>
      </c>
      <c r="E51" s="18">
        <f t="shared" si="12"/>
        <v>18541</v>
      </c>
      <c r="F51" s="18">
        <f t="shared" si="12"/>
        <v>18541</v>
      </c>
      <c r="G51" s="18">
        <f t="shared" si="12"/>
        <v>18541</v>
      </c>
      <c r="H51" s="18">
        <f t="shared" si="12"/>
        <v>0</v>
      </c>
      <c r="I51" s="18">
        <f t="shared" si="12"/>
        <v>0</v>
      </c>
      <c r="J51" s="18">
        <f t="shared" si="12"/>
        <v>0</v>
      </c>
      <c r="K51" s="18">
        <f t="shared" si="12"/>
        <v>0</v>
      </c>
      <c r="L51" s="18">
        <f t="shared" si="12"/>
        <v>0</v>
      </c>
      <c r="M51" s="18">
        <f t="shared" si="12"/>
        <v>18541</v>
      </c>
      <c r="N51" s="18">
        <f t="shared" si="12"/>
        <v>18541</v>
      </c>
      <c r="O51" s="19">
        <f t="shared" si="12"/>
        <v>19154</v>
      </c>
    </row>
    <row r="52" spans="1:15" ht="22.5">
      <c r="A52" s="27" t="s">
        <v>58</v>
      </c>
      <c r="B52" s="28">
        <v>3100901</v>
      </c>
      <c r="C52" s="18">
        <f aca="true" t="shared" si="13" ref="C52:C58">SUM(D52:O52)</f>
        <v>0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3"/>
    </row>
    <row r="53" spans="1:15" ht="12.75">
      <c r="A53" s="27" t="s">
        <v>59</v>
      </c>
      <c r="B53" s="28">
        <v>3100901</v>
      </c>
      <c r="C53" s="18">
        <f t="shared" si="13"/>
        <v>18541</v>
      </c>
      <c r="D53" s="20"/>
      <c r="E53" s="20"/>
      <c r="F53" s="20"/>
      <c r="G53" s="20">
        <v>18541</v>
      </c>
      <c r="H53" s="20"/>
      <c r="I53" s="20"/>
      <c r="J53" s="20"/>
      <c r="K53" s="20"/>
      <c r="L53" s="20"/>
      <c r="M53" s="20"/>
      <c r="N53" s="20"/>
      <c r="O53" s="23"/>
    </row>
    <row r="54" spans="1:15" ht="12.75">
      <c r="A54" s="27" t="s">
        <v>60</v>
      </c>
      <c r="B54" s="28">
        <v>3100901</v>
      </c>
      <c r="C54" s="18">
        <f t="shared" si="13"/>
        <v>13000</v>
      </c>
      <c r="D54" s="20"/>
      <c r="E54" s="20">
        <v>13000</v>
      </c>
      <c r="F54" s="20"/>
      <c r="G54" s="20"/>
      <c r="H54" s="20"/>
      <c r="I54" s="20"/>
      <c r="J54" s="20"/>
      <c r="K54" s="20"/>
      <c r="L54" s="20"/>
      <c r="M54" s="20"/>
      <c r="N54" s="20"/>
      <c r="O54" s="23"/>
    </row>
    <row r="55" spans="1:15" ht="12.75">
      <c r="A55" s="27" t="s">
        <v>61</v>
      </c>
      <c r="B55" s="28">
        <v>3100901</v>
      </c>
      <c r="C55" s="18">
        <f t="shared" si="13"/>
        <v>18541</v>
      </c>
      <c r="D55" s="20"/>
      <c r="E55" s="20"/>
      <c r="F55" s="20">
        <v>18541</v>
      </c>
      <c r="G55" s="20"/>
      <c r="H55" s="20"/>
      <c r="I55" s="20"/>
      <c r="J55" s="20"/>
      <c r="K55" s="20"/>
      <c r="L55" s="20"/>
      <c r="M55" s="20"/>
      <c r="N55" s="20"/>
      <c r="O55" s="23"/>
    </row>
    <row r="56" spans="1:15" ht="12.75">
      <c r="A56" s="27" t="s">
        <v>62</v>
      </c>
      <c r="B56" s="28">
        <v>3100901</v>
      </c>
      <c r="C56" s="18">
        <f t="shared" si="13"/>
        <v>0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3"/>
    </row>
    <row r="57" spans="1:15" ht="12.75">
      <c r="A57" s="27" t="s">
        <v>63</v>
      </c>
      <c r="B57" s="28">
        <v>3100901</v>
      </c>
      <c r="C57" s="18">
        <f t="shared" si="13"/>
        <v>0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3"/>
    </row>
    <row r="58" spans="1:15" ht="22.5">
      <c r="A58" s="27" t="s">
        <v>64</v>
      </c>
      <c r="B58" s="28">
        <v>3100901</v>
      </c>
      <c r="C58" s="18">
        <f t="shared" si="13"/>
        <v>87071.07</v>
      </c>
      <c r="D58" s="36">
        <v>25294.07</v>
      </c>
      <c r="E58" s="20">
        <v>5541</v>
      </c>
      <c r="F58" s="20"/>
      <c r="G58" s="20"/>
      <c r="H58" s="20"/>
      <c r="I58" s="20"/>
      <c r="J58" s="20"/>
      <c r="K58" s="20"/>
      <c r="L58" s="20"/>
      <c r="M58" s="20">
        <v>18541</v>
      </c>
      <c r="N58" s="20">
        <v>18541</v>
      </c>
      <c r="O58" s="23">
        <v>19154</v>
      </c>
    </row>
    <row r="59" spans="1:15" ht="12.75">
      <c r="A59" s="24" t="s">
        <v>65</v>
      </c>
      <c r="B59" s="26">
        <v>340</v>
      </c>
      <c r="C59" s="18">
        <f aca="true" t="shared" si="14" ref="C59:O59">SUM(C60:C64)</f>
        <v>20000</v>
      </c>
      <c r="D59" s="18">
        <f t="shared" si="14"/>
        <v>3000</v>
      </c>
      <c r="E59" s="18">
        <f t="shared" si="14"/>
        <v>3000</v>
      </c>
      <c r="F59" s="18">
        <f t="shared" si="14"/>
        <v>3000</v>
      </c>
      <c r="G59" s="18">
        <f t="shared" si="14"/>
        <v>3000</v>
      </c>
      <c r="H59" s="18">
        <f t="shared" si="14"/>
        <v>0</v>
      </c>
      <c r="I59" s="18">
        <f t="shared" si="14"/>
        <v>0</v>
      </c>
      <c r="J59" s="18">
        <f t="shared" si="14"/>
        <v>0</v>
      </c>
      <c r="K59" s="18">
        <f t="shared" si="14"/>
        <v>0</v>
      </c>
      <c r="L59" s="18">
        <f t="shared" si="14"/>
        <v>0</v>
      </c>
      <c r="M59" s="18">
        <f t="shared" si="14"/>
        <v>3000</v>
      </c>
      <c r="N59" s="18">
        <f t="shared" si="14"/>
        <v>3000</v>
      </c>
      <c r="O59" s="19">
        <f t="shared" si="14"/>
        <v>2000</v>
      </c>
    </row>
    <row r="60" spans="1:15" ht="12.75">
      <c r="A60" s="27" t="s">
        <v>66</v>
      </c>
      <c r="B60" s="28">
        <v>3400101</v>
      </c>
      <c r="C60" s="18">
        <f>SUM(D60:O60)</f>
        <v>0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3"/>
    </row>
    <row r="61" spans="1:15" ht="12.75">
      <c r="A61" s="27" t="s">
        <v>67</v>
      </c>
      <c r="B61" s="28">
        <v>3400201</v>
      </c>
      <c r="C61" s="18">
        <f>SUM(D61:O61)</f>
        <v>0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3"/>
    </row>
    <row r="62" spans="1:15" ht="12.75">
      <c r="A62" s="27" t="s">
        <v>68</v>
      </c>
      <c r="B62" s="28">
        <v>3400301</v>
      </c>
      <c r="C62" s="18">
        <f>SUM(D62:O62)</f>
        <v>0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3"/>
    </row>
    <row r="63" spans="1:15" ht="12.75">
      <c r="A63" s="27" t="s">
        <v>69</v>
      </c>
      <c r="B63" s="28">
        <v>3400401</v>
      </c>
      <c r="C63" s="18">
        <f>SUM(D63:O63)</f>
        <v>0</v>
      </c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3"/>
    </row>
    <row r="64" spans="1:15" ht="12.75">
      <c r="A64" s="24" t="s">
        <v>70</v>
      </c>
      <c r="B64" s="25">
        <v>3400901</v>
      </c>
      <c r="C64" s="18">
        <f aca="true" t="shared" si="15" ref="C64:O64">SUM(C65:C68)</f>
        <v>20000</v>
      </c>
      <c r="D64" s="18">
        <f t="shared" si="15"/>
        <v>3000</v>
      </c>
      <c r="E64" s="18">
        <f t="shared" si="15"/>
        <v>3000</v>
      </c>
      <c r="F64" s="18">
        <f t="shared" si="15"/>
        <v>3000</v>
      </c>
      <c r="G64" s="18">
        <f t="shared" si="15"/>
        <v>3000</v>
      </c>
      <c r="H64" s="18">
        <f t="shared" si="15"/>
        <v>0</v>
      </c>
      <c r="I64" s="18">
        <f t="shared" si="15"/>
        <v>0</v>
      </c>
      <c r="J64" s="18">
        <f t="shared" si="15"/>
        <v>0</v>
      </c>
      <c r="K64" s="18">
        <f t="shared" si="15"/>
        <v>0</v>
      </c>
      <c r="L64" s="18">
        <f t="shared" si="15"/>
        <v>0</v>
      </c>
      <c r="M64" s="18">
        <f t="shared" si="15"/>
        <v>3000</v>
      </c>
      <c r="N64" s="18">
        <f t="shared" si="15"/>
        <v>3000</v>
      </c>
      <c r="O64" s="19">
        <f t="shared" si="15"/>
        <v>2000</v>
      </c>
    </row>
    <row r="65" spans="1:15" ht="33.75">
      <c r="A65" s="27" t="s">
        <v>71</v>
      </c>
      <c r="B65" s="28">
        <v>3400901</v>
      </c>
      <c r="C65" s="18">
        <f>SUM(D65:O65)</f>
        <v>0</v>
      </c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3"/>
    </row>
    <row r="66" spans="1:15" ht="22.5">
      <c r="A66" s="27" t="s">
        <v>72</v>
      </c>
      <c r="B66" s="28">
        <v>3400901</v>
      </c>
      <c r="C66" s="18">
        <f>SUM(D66:O66)</f>
        <v>20000</v>
      </c>
      <c r="D66" s="20">
        <v>3000</v>
      </c>
      <c r="E66" s="20">
        <v>3000</v>
      </c>
      <c r="F66" s="20">
        <v>3000</v>
      </c>
      <c r="G66" s="20">
        <v>3000</v>
      </c>
      <c r="H66" s="20"/>
      <c r="I66" s="20"/>
      <c r="J66" s="20"/>
      <c r="K66" s="20"/>
      <c r="L66" s="20"/>
      <c r="M66" s="20">
        <v>3000</v>
      </c>
      <c r="N66" s="20">
        <v>3000</v>
      </c>
      <c r="O66" s="23">
        <v>2000</v>
      </c>
    </row>
    <row r="67" spans="1:15" ht="56.25">
      <c r="A67" s="27" t="s">
        <v>73</v>
      </c>
      <c r="B67" s="28">
        <v>3400901</v>
      </c>
      <c r="C67" s="18">
        <f>SUM(D67:O67)</f>
        <v>0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3"/>
    </row>
    <row r="68" spans="1:15" ht="12.75">
      <c r="A68" s="29" t="s">
        <v>74</v>
      </c>
      <c r="B68" s="30">
        <v>3400901</v>
      </c>
      <c r="C68" s="31">
        <f>SUM(D68:O68)</f>
        <v>0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3"/>
    </row>
    <row r="69" spans="1:15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1:15" ht="12.75">
      <c r="A70" s="34" t="s">
        <v>75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1:15" ht="12.75">
      <c r="A71" s="35" t="s">
        <v>76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1:15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1:15" ht="12.75">
      <c r="A73" s="8" t="s">
        <v>77</v>
      </c>
      <c r="B73" s="44"/>
      <c r="C73" s="44"/>
      <c r="D73" s="8"/>
      <c r="E73" s="44"/>
      <c r="F73" s="44"/>
      <c r="G73" s="44"/>
      <c r="H73" s="44"/>
      <c r="I73" s="8"/>
      <c r="J73" s="8"/>
      <c r="K73" s="8"/>
      <c r="L73" s="8"/>
      <c r="M73" s="8"/>
      <c r="N73" s="8"/>
      <c r="O73" s="8"/>
    </row>
    <row r="74" spans="1:15" ht="12.75">
      <c r="A74" s="8"/>
      <c r="B74" s="45" t="s">
        <v>78</v>
      </c>
      <c r="C74" s="45"/>
      <c r="D74" s="8"/>
      <c r="E74" s="45" t="s">
        <v>79</v>
      </c>
      <c r="F74" s="45"/>
      <c r="G74" s="45"/>
      <c r="H74" s="45"/>
      <c r="I74" s="8"/>
      <c r="J74" s="8"/>
      <c r="K74" s="8"/>
      <c r="L74" s="8"/>
      <c r="M74" s="8"/>
      <c r="N74" s="8"/>
      <c r="O74" s="8"/>
    </row>
    <row r="75" spans="1:15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15" ht="12.75">
      <c r="A76" s="8" t="s">
        <v>80</v>
      </c>
      <c r="B76" s="44"/>
      <c r="C76" s="44"/>
      <c r="D76" s="8"/>
      <c r="E76" s="44"/>
      <c r="F76" s="44"/>
      <c r="G76" s="44"/>
      <c r="H76" s="44"/>
      <c r="I76" s="8"/>
      <c r="J76" s="8"/>
      <c r="K76" s="8"/>
      <c r="L76" s="8"/>
      <c r="M76" s="8"/>
      <c r="N76" s="8"/>
      <c r="O76" s="8"/>
    </row>
    <row r="77" spans="1:15" ht="12.75">
      <c r="A77" s="8"/>
      <c r="B77" s="45" t="s">
        <v>78</v>
      </c>
      <c r="C77" s="45"/>
      <c r="D77" s="8"/>
      <c r="E77" s="45" t="s">
        <v>79</v>
      </c>
      <c r="F77" s="45"/>
      <c r="G77" s="45"/>
      <c r="H77" s="45"/>
      <c r="I77" s="8"/>
      <c r="J77" s="8"/>
      <c r="K77" s="8"/>
      <c r="L77" s="8"/>
      <c r="M77" s="8"/>
      <c r="N77" s="8"/>
      <c r="O77" s="8"/>
    </row>
    <row r="78" spans="1:15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</sheetData>
  <sheetProtection/>
  <mergeCells count="14">
    <mergeCell ref="B77:C77"/>
    <mergeCell ref="E77:H77"/>
    <mergeCell ref="B73:C73"/>
    <mergeCell ref="E73:H73"/>
    <mergeCell ref="B74:C74"/>
    <mergeCell ref="E74:H74"/>
    <mergeCell ref="B76:C76"/>
    <mergeCell ref="E76:H76"/>
    <mergeCell ref="A1:L1"/>
    <mergeCell ref="A4:L4"/>
    <mergeCell ref="A6:A7"/>
    <mergeCell ref="B6:B7"/>
    <mergeCell ref="C6:C7"/>
    <mergeCell ref="D6:O6"/>
  </mergeCells>
  <conditionalFormatting sqref="C8 C23:C68 C14 C19:O22 D28:O28 D32:O32 D42:O42 D48:O48 D50:O51 D59:O59 D64:O64 D8:O15 D25:O25 C16:C18">
    <cfRule type="cellIs" priority="1" dxfId="0" operator="equal" stopIfTrue="1">
      <formula>0</formula>
    </cfRule>
  </conditionalFormatting>
  <printOptions/>
  <pageMargins left="0.3937007874015748" right="0.3937007874015748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4" sqref="B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2013-10-29T04:39:17Z</cp:lastPrinted>
  <dcterms:created xsi:type="dcterms:W3CDTF">1996-10-08T23:32:33Z</dcterms:created>
  <dcterms:modified xsi:type="dcterms:W3CDTF">2013-11-20T04:02:45Z</dcterms:modified>
  <cp:category/>
  <cp:version/>
  <cp:contentType/>
  <cp:contentStatus/>
</cp:coreProperties>
</file>